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4995" tabRatio="816" activeTab="4"/>
  </bookViews>
  <sheets>
    <sheet name="Грамоты" sheetId="1" r:id="rId1"/>
    <sheet name="Презентация" sheetId="2" r:id="rId2"/>
    <sheet name="Время реальных дел" sheetId="3" r:id="rId3"/>
    <sheet name="Закрытый конкурс" sheetId="4" r:id="rId4"/>
    <sheet name="Итог. прот." sheetId="5" r:id="rId5"/>
  </sheets>
  <definedNames>
    <definedName name="Excel_BuiltIn_Print_Area_1">#REF!</definedName>
    <definedName name="Excel_BuiltIn_Print_Area_2">#REF!</definedName>
    <definedName name="Excel_BuiltIn_Print_Area_3" localSheetId="1">'Презентация'!$A$1:$H$22</definedName>
    <definedName name="Excel_BuiltIn_Print_Area_3">'Время реальных дел'!$A$1:$H$22</definedName>
    <definedName name="Excel_BuiltIn_Print_Area_4">#REF!</definedName>
    <definedName name="Excel_BuiltIn_Print_Area_5">#REF!</definedName>
    <definedName name="_xlnm.Print_Area" localSheetId="2">'Время реальных дел'!$A$1:$AK$55</definedName>
    <definedName name="_xlnm.Print_Area" localSheetId="0">'Грамоты'!$B$1:$R$37</definedName>
    <definedName name="_xlnm.Print_Area" localSheetId="1">'Презентация'!$A$1:$AK$55</definedName>
  </definedNames>
  <calcPr fullCalcOnLoad="1"/>
</workbook>
</file>

<file path=xl/sharedStrings.xml><?xml version="1.0" encoding="utf-8"?>
<sst xmlns="http://schemas.openxmlformats.org/spreadsheetml/2006/main" count="79" uniqueCount="40">
  <si>
    <t>Фамилия, имя</t>
  </si>
  <si>
    <t>жюри1</t>
  </si>
  <si>
    <t>жюри2</t>
  </si>
  <si>
    <t>жюри3</t>
  </si>
  <si>
    <t>Средний балл</t>
  </si>
  <si>
    <t>жюри 5</t>
  </si>
  <si>
    <t>жюри 4</t>
  </si>
  <si>
    <t>жюри 3</t>
  </si>
  <si>
    <t xml:space="preserve">Грамоты </t>
  </si>
  <si>
    <t>Фамилия участника</t>
  </si>
  <si>
    <t>Победитель</t>
  </si>
  <si>
    <t>Фамилия, имя участника</t>
  </si>
  <si>
    <t>Сумма баллов</t>
  </si>
  <si>
    <t>№</t>
  </si>
  <si>
    <t>Закрытый конкурс</t>
  </si>
  <si>
    <t>Лавриненко Алена</t>
  </si>
  <si>
    <t>Сидорова Елизавета</t>
  </si>
  <si>
    <t>Рябова Валентина</t>
  </si>
  <si>
    <t>Участие в муниципальных конкурсах, акциях, выступлениях</t>
  </si>
  <si>
    <t>Участие в зональных, краевых конкурсах, акциях, выступлениях</t>
  </si>
  <si>
    <t>Участие во всероссийских, международных конкурсах, акциях, выступлениях</t>
  </si>
  <si>
    <t>Дополнительное образование (занятие в творческих объединениях, клубах по интересам)</t>
  </si>
  <si>
    <t>Призер</t>
  </si>
  <si>
    <t>Участник</t>
  </si>
  <si>
    <t>Гран- при</t>
  </si>
  <si>
    <t>жюри 1</t>
  </si>
  <si>
    <t>жюри 2</t>
  </si>
  <si>
    <t>Итог</t>
  </si>
  <si>
    <t xml:space="preserve">Итог </t>
  </si>
  <si>
    <t>максимум 20 баллов</t>
  </si>
  <si>
    <t>максимум 30 баллов</t>
  </si>
  <si>
    <t>Презентация "Время быть лидером"</t>
  </si>
  <si>
    <t>Время реальных дел</t>
  </si>
  <si>
    <t>Грамоты</t>
  </si>
  <si>
    <t>Протокол конкурса  "Лидер года - 2019" (Социально-активная личность)</t>
  </si>
  <si>
    <t>Протокол конкурса  "Лидер года - 2019"(Социально-активная личность)</t>
  </si>
  <si>
    <t>Сводный протокол муниципального конкурса «Лидер года – 2019» (Социально-активная личность)</t>
  </si>
  <si>
    <t>№ п/п</t>
  </si>
  <si>
    <t xml:space="preserve">                                                                       Подпись жюри: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</si>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</sst>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Times New Roman"/>
      <family val="1"/>
    </font>
    <font>
      <u val="single"/>
      <sz val="8.7"/>
      <color indexed="12"/>
      <name val="Arial"/>
      <family val="2"/>
    </font>
    <font>
      <u val="single"/>
      <sz val="8.7"/>
      <color theme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24" borderId="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0" fillId="25" borderId="0" xfId="0" applyFill="1" applyAlignment="1">
      <alignment/>
    </xf>
    <xf numFmtId="0" fontId="23" fillId="25" borderId="0" xfId="0" applyFont="1" applyFill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4" borderId="0" xfId="0" applyFill="1" applyAlignment="1">
      <alignment vertical="top"/>
    </xf>
    <xf numFmtId="2" fontId="0" fillId="0" borderId="0" xfId="0" applyNumberFormat="1" applyAlignment="1">
      <alignment vertical="top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26" borderId="1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right" vertical="center"/>
    </xf>
    <xf numFmtId="2" fontId="25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2" fontId="25" fillId="0" borderId="13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27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2" fontId="25" fillId="0" borderId="12" xfId="0" applyNumberFormat="1" applyFont="1" applyBorder="1" applyAlignment="1">
      <alignment/>
    </xf>
    <xf numFmtId="0" fontId="25" fillId="28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0" fillId="25" borderId="10" xfId="0" applyNumberFormat="1" applyFont="1" applyFill="1" applyBorder="1" applyAlignment="1">
      <alignment horizontal="center" vertical="top" wrapText="1"/>
    </xf>
    <xf numFmtId="0" fontId="30" fillId="25" borderId="10" xfId="0" applyFont="1" applyFill="1" applyBorder="1" applyAlignment="1">
      <alignment horizontal="center" vertical="top" wrapText="1"/>
    </xf>
    <xf numFmtId="0" fontId="30" fillId="25" borderId="11" xfId="0" applyFont="1" applyFill="1" applyBorder="1" applyAlignment="1">
      <alignment vertical="top" wrapText="1"/>
    </xf>
    <xf numFmtId="0" fontId="23" fillId="25" borderId="12" xfId="0" applyFont="1" applyFill="1" applyBorder="1" applyAlignment="1">
      <alignment vertical="top" wrapText="1"/>
    </xf>
    <xf numFmtId="0" fontId="30" fillId="28" borderId="12" xfId="0" applyFont="1" applyFill="1" applyBorder="1" applyAlignment="1">
      <alignment vertical="center" wrapText="1"/>
    </xf>
    <xf numFmtId="0" fontId="30" fillId="28" borderId="12" xfId="0" applyFont="1" applyFill="1" applyBorder="1" applyAlignment="1">
      <alignment horizontal="center" vertical="center" wrapText="1"/>
    </xf>
    <xf numFmtId="0" fontId="30" fillId="29" borderId="10" xfId="0" applyFont="1" applyFill="1" applyBorder="1" applyAlignment="1">
      <alignment horizontal="center" vertical="center" wrapText="1"/>
    </xf>
    <xf numFmtId="2" fontId="25" fillId="0" borderId="15" xfId="0" applyNumberFormat="1" applyFont="1" applyBorder="1" applyAlignment="1">
      <alignment/>
    </xf>
    <xf numFmtId="0" fontId="26" fillId="27" borderId="1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29" fillId="0" borderId="12" xfId="0" applyNumberFormat="1" applyFont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 vertical="top" wrapText="1"/>
    </xf>
    <xf numFmtId="2" fontId="29" fillId="24" borderId="12" xfId="0" applyNumberFormat="1" applyFont="1" applyFill="1" applyBorder="1" applyAlignment="1">
      <alignment vertical="center"/>
    </xf>
    <xf numFmtId="0" fontId="30" fillId="29" borderId="11" xfId="0" applyFont="1" applyFill="1" applyBorder="1" applyAlignment="1">
      <alignment horizontal="center" vertical="center" wrapText="1"/>
    </xf>
    <xf numFmtId="0" fontId="30" fillId="29" borderId="17" xfId="0" applyFont="1" applyFill="1" applyBorder="1" applyAlignment="1">
      <alignment vertical="center" wrapText="1"/>
    </xf>
    <xf numFmtId="0" fontId="26" fillId="27" borderId="17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30" fillId="25" borderId="12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30" fillId="25" borderId="20" xfId="0" applyFont="1" applyFill="1" applyBorder="1" applyAlignment="1">
      <alignment horizontal="center" vertical="top" wrapText="1"/>
    </xf>
    <xf numFmtId="2" fontId="29" fillId="24" borderId="0" xfId="0" applyNumberFormat="1" applyFont="1" applyFill="1" applyBorder="1" applyAlignment="1">
      <alignment vertical="center"/>
    </xf>
    <xf numFmtId="2" fontId="22" fillId="24" borderId="21" xfId="0" applyNumberFormat="1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 vertical="top" wrapText="1"/>
    </xf>
    <xf numFmtId="0" fontId="0" fillId="27" borderId="11" xfId="0" applyFill="1" applyBorder="1" applyAlignment="1">
      <alignment vertical="top" wrapText="1"/>
    </xf>
    <xf numFmtId="0" fontId="0" fillId="27" borderId="10" xfId="0" applyFill="1" applyBorder="1" applyAlignment="1">
      <alignment vertical="top"/>
    </xf>
    <xf numFmtId="0" fontId="0" fillId="27" borderId="11" xfId="0" applyFill="1" applyBorder="1" applyAlignment="1">
      <alignment vertical="top"/>
    </xf>
    <xf numFmtId="0" fontId="21" fillId="30" borderId="22" xfId="0" applyFont="1" applyFill="1" applyBorder="1" applyAlignment="1">
      <alignment horizontal="center" vertical="top"/>
    </xf>
    <xf numFmtId="0" fontId="21" fillId="30" borderId="23" xfId="0" applyFont="1" applyFill="1" applyBorder="1" applyAlignment="1">
      <alignment horizontal="center" vertical="top"/>
    </xf>
    <xf numFmtId="0" fontId="21" fillId="30" borderId="24" xfId="0" applyFont="1" applyFill="1" applyBorder="1" applyAlignment="1">
      <alignment horizontal="center" vertical="top"/>
    </xf>
    <xf numFmtId="0" fontId="0" fillId="27" borderId="25" xfId="0" applyFill="1" applyBorder="1" applyAlignment="1">
      <alignment horizontal="center" vertical="top" wrapText="1"/>
    </xf>
    <xf numFmtId="0" fontId="0" fillId="27" borderId="26" xfId="0" applyFont="1" applyFill="1" applyBorder="1" applyAlignment="1">
      <alignment horizontal="center" vertical="top" wrapText="1"/>
    </xf>
    <xf numFmtId="0" fontId="0" fillId="27" borderId="27" xfId="0" applyFont="1" applyFill="1" applyBorder="1" applyAlignment="1">
      <alignment horizontal="center" vertical="top" wrapText="1"/>
    </xf>
    <xf numFmtId="0" fontId="0" fillId="27" borderId="28" xfId="0" applyFont="1" applyFill="1" applyBorder="1" applyAlignment="1">
      <alignment vertical="top" wrapText="1"/>
    </xf>
    <xf numFmtId="0" fontId="0" fillId="30" borderId="29" xfId="0" applyFill="1" applyBorder="1" applyAlignment="1">
      <alignment vertical="top"/>
    </xf>
    <xf numFmtId="0" fontId="0" fillId="30" borderId="30" xfId="0" applyFill="1" applyBorder="1" applyAlignment="1">
      <alignment vertical="top"/>
    </xf>
    <xf numFmtId="0" fontId="21" fillId="27" borderId="11" xfId="0" applyFont="1" applyFill="1" applyBorder="1" applyAlignment="1">
      <alignment horizontal="center" vertical="top" wrapText="1"/>
    </xf>
    <xf numFmtId="0" fontId="21" fillId="27" borderId="3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27" fillId="26" borderId="28" xfId="0" applyFont="1" applyFill="1" applyBorder="1" applyAlignment="1">
      <alignment horizontal="center" vertical="center" wrapText="1"/>
    </xf>
    <xf numFmtId="0" fontId="27" fillId="26" borderId="30" xfId="0" applyFont="1" applyFill="1" applyBorder="1" applyAlignment="1">
      <alignment horizontal="center" vertical="center" wrapText="1"/>
    </xf>
    <xf numFmtId="0" fontId="27" fillId="26" borderId="32" xfId="0" applyFont="1" applyFill="1" applyBorder="1" applyAlignment="1">
      <alignment horizontal="center" wrapText="1"/>
    </xf>
    <xf numFmtId="0" fontId="27" fillId="26" borderId="33" xfId="0" applyFont="1" applyFill="1" applyBorder="1" applyAlignment="1">
      <alignment horizontal="center" wrapText="1"/>
    </xf>
    <xf numFmtId="0" fontId="27" fillId="26" borderId="34" xfId="0" applyFont="1" applyFill="1" applyBorder="1" applyAlignment="1">
      <alignment horizontal="center" wrapText="1"/>
    </xf>
    <xf numFmtId="0" fontId="27" fillId="28" borderId="12" xfId="0" applyFont="1" applyFill="1" applyBorder="1" applyAlignment="1">
      <alignment horizontal="center" wrapText="1"/>
    </xf>
    <xf numFmtId="0" fontId="27" fillId="26" borderId="35" xfId="0" applyFont="1" applyFill="1" applyBorder="1" applyAlignment="1">
      <alignment horizontal="center" vertical="center" wrapText="1"/>
    </xf>
    <xf numFmtId="0" fontId="27" fillId="26" borderId="3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24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2:R37"/>
  <sheetViews>
    <sheetView zoomScale="50" zoomScaleNormal="50" zoomScaleSheetLayoutView="75" zoomScalePageLayoutView="0" workbookViewId="0" topLeftCell="A1">
      <selection activeCell="N30" sqref="N30"/>
    </sheetView>
  </sheetViews>
  <sheetFormatPr defaultColWidth="9.140625" defaultRowHeight="12.75"/>
  <cols>
    <col min="1" max="1" width="5.8515625" style="0" customWidth="1"/>
    <col min="2" max="2" width="32.28125" style="0" customWidth="1"/>
    <col min="3" max="3" width="14.7109375" style="0" customWidth="1"/>
    <col min="4" max="4" width="10.140625" style="0" customWidth="1"/>
    <col min="5" max="5" width="10.7109375" style="0" customWidth="1"/>
    <col min="6" max="6" width="12.00390625" style="0" customWidth="1"/>
    <col min="7" max="7" width="10.28125" style="0" customWidth="1"/>
    <col min="8" max="8" width="10.421875" style="0" customWidth="1"/>
    <col min="9" max="9" width="10.140625" style="0" customWidth="1"/>
    <col min="10" max="10" width="12.8515625" style="0" customWidth="1"/>
    <col min="11" max="11" width="10.7109375" style="0" customWidth="1"/>
    <col min="12" max="12" width="9.28125" style="0" customWidth="1"/>
    <col min="13" max="13" width="11.8515625" style="0" customWidth="1"/>
    <col min="14" max="14" width="13.57421875" style="0" customWidth="1"/>
    <col min="15" max="15" width="14.28125" style="0" customWidth="1"/>
    <col min="16" max="16" width="14.57421875" style="0" customWidth="1"/>
  </cols>
  <sheetData>
    <row r="2" ht="19.5" customHeight="1">
      <c r="B2" s="4" t="s">
        <v>8</v>
      </c>
    </row>
    <row r="3" spans="2:16" s="12" customFormat="1" ht="66" customHeight="1">
      <c r="B3" s="72" t="s">
        <v>9</v>
      </c>
      <c r="C3" s="75" t="s">
        <v>18</v>
      </c>
      <c r="D3" s="76"/>
      <c r="E3" s="76"/>
      <c r="F3" s="75" t="s">
        <v>19</v>
      </c>
      <c r="G3" s="76"/>
      <c r="H3" s="76"/>
      <c r="I3" s="76"/>
      <c r="J3" s="75" t="s">
        <v>20</v>
      </c>
      <c r="K3" s="76"/>
      <c r="L3" s="76"/>
      <c r="M3" s="76"/>
      <c r="N3" s="61" t="s">
        <v>21</v>
      </c>
      <c r="O3" s="69" t="s">
        <v>12</v>
      </c>
      <c r="P3" s="66"/>
    </row>
    <row r="4" spans="2:16" s="13" customFormat="1" ht="28.5" customHeight="1">
      <c r="B4" s="73"/>
      <c r="C4" s="62" t="s">
        <v>10</v>
      </c>
      <c r="D4" s="62" t="s">
        <v>22</v>
      </c>
      <c r="E4" s="62" t="s">
        <v>23</v>
      </c>
      <c r="F4" s="62" t="s">
        <v>10</v>
      </c>
      <c r="G4" s="62" t="s">
        <v>22</v>
      </c>
      <c r="H4" s="62" t="s">
        <v>23</v>
      </c>
      <c r="I4" s="62" t="s">
        <v>24</v>
      </c>
      <c r="J4" s="62" t="s">
        <v>10</v>
      </c>
      <c r="K4" s="62" t="s">
        <v>22</v>
      </c>
      <c r="L4" s="62" t="s">
        <v>23</v>
      </c>
      <c r="M4" s="63" t="s">
        <v>24</v>
      </c>
      <c r="N4" s="61"/>
      <c r="O4" s="70"/>
      <c r="P4" s="67"/>
    </row>
    <row r="5" spans="2:16" s="14" customFormat="1" ht="19.5" customHeight="1">
      <c r="B5" s="74"/>
      <c r="C5" s="64">
        <v>5</v>
      </c>
      <c r="D5" s="64">
        <v>3</v>
      </c>
      <c r="E5" s="64">
        <v>1</v>
      </c>
      <c r="F5" s="64">
        <v>9</v>
      </c>
      <c r="G5" s="64">
        <v>7</v>
      </c>
      <c r="H5" s="64">
        <v>3</v>
      </c>
      <c r="I5" s="64">
        <v>11</v>
      </c>
      <c r="J5" s="64">
        <v>11</v>
      </c>
      <c r="K5" s="64">
        <v>9</v>
      </c>
      <c r="L5" s="64">
        <v>5</v>
      </c>
      <c r="M5" s="65">
        <v>13</v>
      </c>
      <c r="N5" s="61">
        <v>2</v>
      </c>
      <c r="O5" s="71"/>
      <c r="P5" s="68"/>
    </row>
    <row r="6" spans="2:16" s="14" customFormat="1" ht="36" customHeight="1">
      <c r="B6" s="42" t="s">
        <v>15</v>
      </c>
      <c r="C6" s="45">
        <v>20</v>
      </c>
      <c r="D6" s="45">
        <v>27</v>
      </c>
      <c r="E6" s="45">
        <v>8</v>
      </c>
      <c r="F6" s="45">
        <v>0</v>
      </c>
      <c r="G6" s="45">
        <v>0</v>
      </c>
      <c r="H6" s="45">
        <v>3</v>
      </c>
      <c r="I6" s="45">
        <v>0</v>
      </c>
      <c r="J6" s="60">
        <v>0</v>
      </c>
      <c r="K6" s="45">
        <v>0</v>
      </c>
      <c r="L6" s="45">
        <v>0</v>
      </c>
      <c r="M6" s="45">
        <v>0</v>
      </c>
      <c r="N6" s="43">
        <v>0</v>
      </c>
      <c r="O6" s="59">
        <f>SUM(C10:N10)</f>
        <v>5.746753246753247</v>
      </c>
      <c r="P6" s="47">
        <f>ROUND(O6*$O$9,2)</f>
        <v>7.04</v>
      </c>
    </row>
    <row r="7" spans="2:16" s="15" customFormat="1" ht="30" customHeight="1">
      <c r="B7" s="33" t="s">
        <v>16</v>
      </c>
      <c r="C7" s="46">
        <v>25</v>
      </c>
      <c r="D7" s="46">
        <v>12</v>
      </c>
      <c r="E7" s="46">
        <v>16</v>
      </c>
      <c r="F7" s="46">
        <v>0</v>
      </c>
      <c r="G7" s="46">
        <v>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4">
        <v>2</v>
      </c>
      <c r="O7" s="59">
        <f>SUM(C11:N11)</f>
        <v>12.006060606060606</v>
      </c>
      <c r="P7" s="47">
        <f>ROUND(O7*$O$9,2)</f>
        <v>14.7</v>
      </c>
    </row>
    <row r="8" spans="2:16" s="15" customFormat="1" ht="39.75" customHeight="1">
      <c r="B8" s="33" t="s">
        <v>17</v>
      </c>
      <c r="C8" s="46">
        <v>55</v>
      </c>
      <c r="D8" s="46">
        <v>15</v>
      </c>
      <c r="E8" s="46">
        <v>16</v>
      </c>
      <c r="F8" s="46">
        <v>0</v>
      </c>
      <c r="G8" s="46">
        <v>0</v>
      </c>
      <c r="H8" s="46">
        <v>21</v>
      </c>
      <c r="I8" s="46">
        <v>0</v>
      </c>
      <c r="J8" s="46">
        <v>11</v>
      </c>
      <c r="K8" s="46">
        <v>9</v>
      </c>
      <c r="L8" s="46">
        <v>0</v>
      </c>
      <c r="M8" s="46">
        <v>0</v>
      </c>
      <c r="N8" s="44">
        <v>10</v>
      </c>
      <c r="O8" s="59">
        <f>SUM(C12:N12)</f>
        <v>32.66666666666667</v>
      </c>
      <c r="P8" s="47">
        <f>ROUND(O8*$O$9,2)</f>
        <v>40</v>
      </c>
    </row>
    <row r="9" spans="2:17" s="15" customFormat="1" ht="12.75" hidden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6">
        <f>40/MAX(O6:O8)</f>
        <v>1.2244897959183672</v>
      </c>
      <c r="P9" s="14"/>
      <c r="Q9" s="14"/>
    </row>
    <row r="10" spans="3:14" s="14" customFormat="1" ht="12.75" hidden="1">
      <c r="C10" s="16">
        <f>C6*$C$5/MAX($C$6:$C$8)</f>
        <v>1.8181818181818181</v>
      </c>
      <c r="D10" s="14">
        <f>D6*$D$5/MAX($D$6:$D$8)</f>
        <v>3</v>
      </c>
      <c r="E10" s="14">
        <f>E6*$E$5/MAX($E$6:$E$8)</f>
        <v>0.5</v>
      </c>
      <c r="F10" s="14">
        <v>0</v>
      </c>
      <c r="G10" s="14">
        <v>0</v>
      </c>
      <c r="H10" s="16">
        <f>H6*$H$5/MAX($H$6:$H$8)</f>
        <v>0.42857142857142855</v>
      </c>
      <c r="I10" s="14">
        <v>0</v>
      </c>
      <c r="J10" s="14">
        <f>J6*$J$5/MAX($J$6:$J$8)</f>
        <v>0</v>
      </c>
      <c r="K10" s="14">
        <f>K6*$K$5/MAX($K$6:$K$8)</f>
        <v>0</v>
      </c>
      <c r="L10" s="14">
        <v>0</v>
      </c>
      <c r="M10" s="14">
        <v>0</v>
      </c>
      <c r="N10" s="14">
        <f>N6*$N$5/MAX($N$6:$N$8)</f>
        <v>0</v>
      </c>
    </row>
    <row r="11" spans="3:14" s="14" customFormat="1" ht="12.75" hidden="1">
      <c r="C11" s="16">
        <f>C7*$C$5/MAX($C$6:$C$8)</f>
        <v>2.272727272727273</v>
      </c>
      <c r="D11" s="16">
        <f>D7*$D$5/MAX($D$6:$D$8)</f>
        <v>1.3333333333333333</v>
      </c>
      <c r="E11" s="14">
        <f>E7*$E$5/MAX($E$6:$E$8)</f>
        <v>1</v>
      </c>
      <c r="F11" s="14">
        <f>F7*$G$5/MAX($G$6:$G$8)</f>
        <v>0</v>
      </c>
      <c r="G11" s="14">
        <f>G7*$G$5/MAX($G$6:$G$8)</f>
        <v>7</v>
      </c>
      <c r="H11" s="14">
        <f>H7*$H$5/MAX($H$6:$H$8)</f>
        <v>0</v>
      </c>
      <c r="I11" s="14">
        <v>0</v>
      </c>
      <c r="J11" s="14">
        <f>J7*$J$5/MAX($J$6:$J$8)</f>
        <v>0</v>
      </c>
      <c r="K11" s="14">
        <f>K7*$K$5/MAX($K$6:$K$8)</f>
        <v>0</v>
      </c>
      <c r="L11" s="16">
        <v>0</v>
      </c>
      <c r="M11" s="14">
        <v>0</v>
      </c>
      <c r="N11" s="14">
        <f>N7*$N$5/MAX($N$6:$N$8)</f>
        <v>0.4</v>
      </c>
    </row>
    <row r="12" spans="3:14" s="14" customFormat="1" ht="12.75" hidden="1">
      <c r="C12" s="14">
        <f>C8*$C$5/MAX($C$6:$C$8)</f>
        <v>5</v>
      </c>
      <c r="D12" s="16">
        <f>D8*$D$5/MAX($D$6:$D$8)</f>
        <v>1.6666666666666667</v>
      </c>
      <c r="E12" s="14">
        <f>E8*$E$5/MAX($E$6:$E$8)</f>
        <v>1</v>
      </c>
      <c r="F12" s="14">
        <f>F8*$G$5/MAX($G$6:$G$8)</f>
        <v>0</v>
      </c>
      <c r="G12" s="14">
        <f>G8*$G$5/MAX($G$6:$G$8)</f>
        <v>0</v>
      </c>
      <c r="H12" s="14">
        <f>H8*$H$5/MAX($H$6:$H$8)</f>
        <v>3</v>
      </c>
      <c r="I12" s="14">
        <v>0</v>
      </c>
      <c r="J12" s="14">
        <f>J8*$J$5/MAX($J$6:$J$8)</f>
        <v>11</v>
      </c>
      <c r="K12" s="14">
        <f>K8*$K$5/MAX($K$6:$K$8)</f>
        <v>9</v>
      </c>
      <c r="L12" s="14">
        <v>0</v>
      </c>
      <c r="M12" s="14">
        <v>0</v>
      </c>
      <c r="N12" s="14">
        <f>N8*$N$5/MAX($N$6:$N$8)</f>
        <v>2</v>
      </c>
    </row>
    <row r="13" s="14" customFormat="1" ht="12.75"/>
    <row r="14" s="14" customFormat="1" ht="12.75"/>
    <row r="17" spans="2:9" ht="12.75">
      <c r="B17" s="9"/>
      <c r="C17" s="10"/>
      <c r="D17" s="10"/>
      <c r="E17" s="10"/>
      <c r="F17" s="10"/>
      <c r="G17" s="9"/>
      <c r="H17" s="9"/>
      <c r="I17" s="9"/>
    </row>
    <row r="18" spans="2:9" ht="12.75">
      <c r="B18" s="11"/>
      <c r="C18" s="10"/>
      <c r="D18" s="10"/>
      <c r="E18" s="10"/>
      <c r="F18" s="10"/>
      <c r="G18" s="9"/>
      <c r="H18" s="9"/>
      <c r="I18" s="9"/>
    </row>
    <row r="19" spans="2:9" ht="12.75">
      <c r="B19" s="11"/>
      <c r="C19" s="10"/>
      <c r="D19" s="10"/>
      <c r="E19" s="10"/>
      <c r="F19" s="10"/>
      <c r="G19" s="9"/>
      <c r="H19" s="9"/>
      <c r="I19" s="9"/>
    </row>
    <row r="20" spans="2:9" ht="12.75">
      <c r="B20" s="11"/>
      <c r="C20" s="10"/>
      <c r="D20" s="10"/>
      <c r="E20" s="10"/>
      <c r="F20" s="10"/>
      <c r="G20" s="9"/>
      <c r="H20" s="9"/>
      <c r="I20" s="9"/>
    </row>
    <row r="21" spans="2:9" ht="12.75">
      <c r="B21" s="9"/>
      <c r="C21" s="10"/>
      <c r="D21" s="10"/>
      <c r="E21" s="10"/>
      <c r="F21" s="10" t="s">
        <v>39</v>
      </c>
      <c r="G21" s="9"/>
      <c r="H21" s="9"/>
      <c r="I21" s="9"/>
    </row>
    <row r="22" spans="2:9" ht="12.75">
      <c r="B22" s="9"/>
      <c r="C22" s="10"/>
      <c r="D22" s="10"/>
      <c r="E22" s="10"/>
      <c r="F22" s="10"/>
      <c r="G22" s="9"/>
      <c r="H22" s="9"/>
      <c r="I22" s="9"/>
    </row>
    <row r="23" spans="2:9" ht="12.75">
      <c r="B23" s="11"/>
      <c r="C23" s="10"/>
      <c r="D23" s="10"/>
      <c r="E23" s="10"/>
      <c r="F23" s="10"/>
      <c r="G23" s="9"/>
      <c r="H23" s="9"/>
      <c r="I23" s="9"/>
    </row>
    <row r="24" spans="2:9" ht="12.75">
      <c r="B24" s="11"/>
      <c r="C24" s="10"/>
      <c r="D24" s="10"/>
      <c r="E24" s="10"/>
      <c r="F24" s="10"/>
      <c r="G24" s="9"/>
      <c r="H24" s="9"/>
      <c r="I24" s="9"/>
    </row>
    <row r="25" spans="2:9" ht="12.75">
      <c r="B25" s="11"/>
      <c r="C25" s="10"/>
      <c r="D25" s="10"/>
      <c r="E25" s="10"/>
      <c r="F25" s="10"/>
      <c r="G25" s="9"/>
      <c r="H25" s="9"/>
      <c r="I25" s="9"/>
    </row>
    <row r="26" spans="2:9" ht="12.75">
      <c r="B26" s="9"/>
      <c r="C26" s="10"/>
      <c r="D26" s="10"/>
      <c r="E26" s="10"/>
      <c r="F26" s="10"/>
      <c r="G26" s="9"/>
      <c r="H26" s="9"/>
      <c r="I26" s="9"/>
    </row>
    <row r="37" ht="12.75">
      <c r="R37" s="2"/>
    </row>
  </sheetData>
  <sheetProtection selectLockedCells="1" selectUnlockedCells="1"/>
  <mergeCells count="6">
    <mergeCell ref="P3:P5"/>
    <mergeCell ref="O3:O5"/>
    <mergeCell ref="B3:B5"/>
    <mergeCell ref="C3:E3"/>
    <mergeCell ref="F3:I3"/>
    <mergeCell ref="J3:M3"/>
  </mergeCells>
  <printOptions/>
  <pageMargins left="0.75" right="0.75" top="1" bottom="1" header="0.5118055555555555" footer="0.5118055555555555"/>
  <pageSetup horizontalDpi="300" verticalDpi="300" orientation="landscape" paperSize="9" scale="56" r:id="rId1"/>
  <colBreaks count="1" manualBreakCount="1">
    <brk id="17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4:I22"/>
  <sheetViews>
    <sheetView showGridLines="0" zoomScale="90" zoomScaleNormal="90" zoomScaleSheetLayoutView="100" zoomScalePageLayoutView="0" workbookViewId="0" topLeftCell="A1">
      <selection activeCell="E19" sqref="E19"/>
    </sheetView>
  </sheetViews>
  <sheetFormatPr defaultColWidth="9.140625" defaultRowHeight="12.75"/>
  <cols>
    <col min="2" max="2" width="27.57421875" style="0" customWidth="1"/>
    <col min="8" max="8" width="17.140625" style="0" customWidth="1"/>
    <col min="9" max="9" width="13.28125" style="0" customWidth="1"/>
  </cols>
  <sheetData>
    <row r="4" spans="2:8" ht="15.75">
      <c r="B4" s="78" t="s">
        <v>34</v>
      </c>
      <c r="C4" s="78"/>
      <c r="D4" s="78"/>
      <c r="E4" s="78"/>
      <c r="F4" s="78"/>
      <c r="G4" s="78"/>
      <c r="H4" s="78"/>
    </row>
    <row r="5" spans="7:8" ht="12.75">
      <c r="G5" s="79" t="s">
        <v>30</v>
      </c>
      <c r="H5" s="80"/>
    </row>
    <row r="7" spans="1:9" ht="22.5" customHeight="1">
      <c r="A7" s="81"/>
      <c r="B7" s="82" t="s">
        <v>0</v>
      </c>
      <c r="C7" s="84" t="s">
        <v>31</v>
      </c>
      <c r="D7" s="85"/>
      <c r="E7" s="85"/>
      <c r="F7" s="85"/>
      <c r="G7" s="85"/>
      <c r="H7" s="85"/>
      <c r="I7" s="86"/>
    </row>
    <row r="8" spans="1:9" ht="35.25" customHeight="1">
      <c r="A8" s="81"/>
      <c r="B8" s="83"/>
      <c r="C8" s="19" t="s">
        <v>1</v>
      </c>
      <c r="D8" s="19" t="s">
        <v>2</v>
      </c>
      <c r="E8" s="19" t="s">
        <v>3</v>
      </c>
      <c r="F8" s="19" t="s">
        <v>6</v>
      </c>
      <c r="G8" s="19" t="s">
        <v>5</v>
      </c>
      <c r="H8" s="20" t="s">
        <v>4</v>
      </c>
      <c r="I8" s="30" t="s">
        <v>27</v>
      </c>
    </row>
    <row r="9" spans="1:9" ht="26.25" customHeight="1">
      <c r="A9" s="1"/>
      <c r="B9" s="27" t="s">
        <v>15</v>
      </c>
      <c r="C9" s="21">
        <v>25.8</v>
      </c>
      <c r="D9" s="21">
        <v>27</v>
      </c>
      <c r="E9" s="21">
        <v>15</v>
      </c>
      <c r="F9" s="21">
        <v>27</v>
      </c>
      <c r="G9" s="21">
        <v>27</v>
      </c>
      <c r="H9" s="22">
        <f>AVERAGE(C9:G9)</f>
        <v>24.36</v>
      </c>
      <c r="I9" s="23">
        <f>ROUND(H9*$H$12,2)</f>
        <v>24.86</v>
      </c>
    </row>
    <row r="10" spans="1:9" ht="24.75" customHeight="1">
      <c r="A10" s="1"/>
      <c r="B10" s="28" t="s">
        <v>16</v>
      </c>
      <c r="C10" s="21">
        <v>26.5</v>
      </c>
      <c r="D10" s="21">
        <v>28</v>
      </c>
      <c r="E10" s="21">
        <v>36</v>
      </c>
      <c r="F10" s="21">
        <v>27.5</v>
      </c>
      <c r="G10" s="21">
        <v>29</v>
      </c>
      <c r="H10" s="24">
        <f>AVERAGE(C10:G10)</f>
        <v>29.4</v>
      </c>
      <c r="I10" s="23">
        <f>ROUND(H10*$H$12,2)</f>
        <v>30</v>
      </c>
    </row>
    <row r="11" spans="1:9" ht="24.75" customHeight="1">
      <c r="A11" s="1"/>
      <c r="B11" s="28" t="s">
        <v>17</v>
      </c>
      <c r="C11" s="21">
        <v>26</v>
      </c>
      <c r="D11" s="21">
        <v>27</v>
      </c>
      <c r="E11" s="21">
        <v>13</v>
      </c>
      <c r="F11" s="21">
        <v>25.5</v>
      </c>
      <c r="G11" s="21">
        <v>29</v>
      </c>
      <c r="H11" s="25">
        <f>AVERAGE(C11:G11)</f>
        <v>24.1</v>
      </c>
      <c r="I11" s="23">
        <f>ROUND(H11*$H$12,2)</f>
        <v>24.59</v>
      </c>
    </row>
    <row r="12" spans="1:9" ht="22.5" customHeight="1">
      <c r="A12" s="1"/>
      <c r="H12" s="23">
        <f>30/MAX(H9:H11)</f>
        <v>1.0204081632653061</v>
      </c>
      <c r="I12" s="3"/>
    </row>
    <row r="13" ht="12.75">
      <c r="A13" s="1"/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6"/>
      <c r="D15" s="3"/>
      <c r="E15" s="3"/>
      <c r="F15" s="3"/>
      <c r="G15" s="77"/>
      <c r="H15" s="77"/>
    </row>
    <row r="16" spans="2:8" ht="12.75">
      <c r="B16" s="3"/>
      <c r="C16" s="3"/>
      <c r="D16" s="3"/>
      <c r="E16" s="3"/>
      <c r="F16" s="3"/>
      <c r="G16" s="3"/>
      <c r="H16" s="3"/>
    </row>
    <row r="17" spans="2:8" ht="12.75">
      <c r="B17" s="3"/>
      <c r="C17" s="6"/>
      <c r="D17" s="3"/>
      <c r="E17" s="3"/>
      <c r="F17" s="3"/>
      <c r="G17" s="77"/>
      <c r="H17" s="77"/>
    </row>
    <row r="18" spans="2:8" ht="12.75">
      <c r="B18" s="3"/>
      <c r="C18" s="3"/>
      <c r="D18" s="3"/>
      <c r="E18" s="3"/>
      <c r="F18" s="3"/>
      <c r="G18" s="3"/>
      <c r="H18" s="3"/>
    </row>
    <row r="19" spans="2:8" ht="12.75">
      <c r="B19" s="3"/>
      <c r="C19" s="3"/>
      <c r="D19" s="3"/>
      <c r="E19" s="3"/>
      <c r="F19" s="3"/>
      <c r="G19" s="77"/>
      <c r="H19" s="77"/>
    </row>
    <row r="20" spans="2:8" ht="12.75">
      <c r="B20" s="3"/>
      <c r="C20" s="3"/>
      <c r="D20" s="3"/>
      <c r="E20" s="3"/>
      <c r="F20" s="3"/>
      <c r="G20" s="3"/>
      <c r="H20" s="3"/>
    </row>
    <row r="21" spans="2:8" ht="12.75">
      <c r="B21" s="3"/>
      <c r="C21" s="3"/>
      <c r="D21" s="3"/>
      <c r="E21" s="3"/>
      <c r="F21" s="3"/>
      <c r="G21" s="3"/>
      <c r="H21" s="3"/>
    </row>
    <row r="22" spans="3:8" ht="12.75">
      <c r="C22" s="3"/>
      <c r="D22" s="3"/>
      <c r="E22" s="3"/>
      <c r="F22" s="3"/>
      <c r="G22" s="3"/>
      <c r="H22" s="3"/>
    </row>
  </sheetData>
  <sheetProtection selectLockedCells="1" selectUnlockedCells="1"/>
  <mergeCells count="8">
    <mergeCell ref="G17:H17"/>
    <mergeCell ref="G19:H19"/>
    <mergeCell ref="B4:H4"/>
    <mergeCell ref="G5:H5"/>
    <mergeCell ref="A7:A8"/>
    <mergeCell ref="B7:B8"/>
    <mergeCell ref="C7:I7"/>
    <mergeCell ref="G15:H15"/>
  </mergeCells>
  <printOptions/>
  <pageMargins left="0.75" right="0.75" top="1" bottom="1" header="0.5118055555555555" footer="0.5118055555555555"/>
  <pageSetup horizontalDpi="300" verticalDpi="300" orientation="portrait" paperSize="9" scale="80" r:id="rId1"/>
  <colBreaks count="1" manualBreakCount="1">
    <brk id="9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4:I22"/>
  <sheetViews>
    <sheetView showGridLines="0" zoomScale="90" zoomScaleNormal="90" zoomScaleSheetLayoutView="100" zoomScalePageLayoutView="0" workbookViewId="0" topLeftCell="A1">
      <selection activeCell="D19" sqref="D19"/>
    </sheetView>
  </sheetViews>
  <sheetFormatPr defaultColWidth="9.140625" defaultRowHeight="12.75"/>
  <cols>
    <col min="2" max="2" width="27.57421875" style="0" customWidth="1"/>
    <col min="8" max="8" width="17.140625" style="0" customWidth="1"/>
    <col min="9" max="9" width="13.28125" style="0" customWidth="1"/>
  </cols>
  <sheetData>
    <row r="4" spans="2:8" ht="15.75">
      <c r="B4" s="78" t="s">
        <v>34</v>
      </c>
      <c r="C4" s="78"/>
      <c r="D4" s="78"/>
      <c r="E4" s="78"/>
      <c r="F4" s="78"/>
      <c r="G4" s="78"/>
      <c r="H4" s="78"/>
    </row>
    <row r="5" spans="7:8" ht="12.75">
      <c r="G5" s="79" t="s">
        <v>30</v>
      </c>
      <c r="H5" s="80"/>
    </row>
    <row r="7" spans="1:9" ht="22.5" customHeight="1">
      <c r="A7" s="81"/>
      <c r="B7" s="82" t="s">
        <v>0</v>
      </c>
      <c r="C7" s="84" t="s">
        <v>32</v>
      </c>
      <c r="D7" s="85"/>
      <c r="E7" s="85"/>
      <c r="F7" s="85"/>
      <c r="G7" s="85"/>
      <c r="H7" s="85"/>
      <c r="I7" s="86"/>
    </row>
    <row r="8" spans="1:9" ht="35.25" customHeight="1">
      <c r="A8" s="81"/>
      <c r="B8" s="83"/>
      <c r="C8" s="19" t="s">
        <v>1</v>
      </c>
      <c r="D8" s="19" t="s">
        <v>2</v>
      </c>
      <c r="E8" s="19" t="s">
        <v>3</v>
      </c>
      <c r="F8" s="19" t="s">
        <v>6</v>
      </c>
      <c r="G8" s="19" t="s">
        <v>5</v>
      </c>
      <c r="H8" s="20" t="s">
        <v>4</v>
      </c>
      <c r="I8" s="30" t="s">
        <v>27</v>
      </c>
    </row>
    <row r="9" spans="1:9" ht="26.25" customHeight="1">
      <c r="A9" s="1"/>
      <c r="B9" s="27" t="s">
        <v>15</v>
      </c>
      <c r="C9" s="21">
        <v>26</v>
      </c>
      <c r="D9" s="21">
        <v>21</v>
      </c>
      <c r="E9" s="21">
        <v>18</v>
      </c>
      <c r="F9" s="21">
        <v>27</v>
      </c>
      <c r="G9" s="21">
        <v>27</v>
      </c>
      <c r="H9" s="22">
        <f>AVERAGE(C9:G9)</f>
        <v>23.8</v>
      </c>
      <c r="I9" s="23">
        <f>ROUND(H9*$H$12,2)</f>
        <v>25.68</v>
      </c>
    </row>
    <row r="10" spans="1:9" ht="24.75" customHeight="1">
      <c r="A10" s="1"/>
      <c r="B10" s="28" t="s">
        <v>16</v>
      </c>
      <c r="C10" s="21">
        <v>30</v>
      </c>
      <c r="D10" s="21">
        <v>28</v>
      </c>
      <c r="E10" s="21">
        <v>25</v>
      </c>
      <c r="F10" s="21">
        <v>28</v>
      </c>
      <c r="G10" s="21">
        <v>28</v>
      </c>
      <c r="H10" s="24">
        <f>AVERAGE(C10:G10)</f>
        <v>27.8</v>
      </c>
      <c r="I10" s="23">
        <f>ROUND(H10*$H$12,2)</f>
        <v>30</v>
      </c>
    </row>
    <row r="11" spans="1:9" ht="24.75" customHeight="1">
      <c r="A11" s="1"/>
      <c r="B11" s="28" t="s">
        <v>17</v>
      </c>
      <c r="C11" s="21">
        <v>17</v>
      </c>
      <c r="D11" s="21">
        <v>27</v>
      </c>
      <c r="E11" s="21">
        <v>29</v>
      </c>
      <c r="F11" s="21">
        <v>30</v>
      </c>
      <c r="G11" s="21">
        <v>29</v>
      </c>
      <c r="H11" s="25">
        <f>AVERAGE(C11:G11)</f>
        <v>26.4</v>
      </c>
      <c r="I11" s="23">
        <f>ROUND(H11*$H$12,2)</f>
        <v>28.49</v>
      </c>
    </row>
    <row r="12" spans="1:9" ht="22.5" customHeight="1">
      <c r="A12" s="1"/>
      <c r="H12" s="23">
        <f>30/MAX(H9:H11)</f>
        <v>1.079136690647482</v>
      </c>
      <c r="I12" s="3"/>
    </row>
    <row r="13" ht="12.75">
      <c r="A13" s="1"/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6"/>
      <c r="D15" s="3"/>
      <c r="E15" s="3"/>
      <c r="F15" s="3"/>
      <c r="G15" s="77"/>
      <c r="H15" s="77"/>
    </row>
    <row r="16" spans="2:8" ht="12.75">
      <c r="B16" s="3"/>
      <c r="C16" s="3"/>
      <c r="D16" s="3"/>
      <c r="E16" s="3"/>
      <c r="F16" s="3"/>
      <c r="G16" s="3"/>
      <c r="H16" s="3"/>
    </row>
    <row r="17" spans="2:8" ht="12.75">
      <c r="B17" s="3"/>
      <c r="C17" s="6"/>
      <c r="D17" s="3"/>
      <c r="E17" s="3"/>
      <c r="F17" s="3"/>
      <c r="G17" s="77"/>
      <c r="H17" s="77"/>
    </row>
    <row r="18" spans="2:8" ht="12.75">
      <c r="B18" s="3"/>
      <c r="C18" s="3"/>
      <c r="D18" s="3"/>
      <c r="E18" s="3"/>
      <c r="F18" s="3"/>
      <c r="G18" s="3"/>
      <c r="H18" s="3"/>
    </row>
    <row r="19" spans="2:8" ht="12.75">
      <c r="B19" s="3"/>
      <c r="C19" s="3"/>
      <c r="D19" s="3"/>
      <c r="E19" s="3"/>
      <c r="F19" s="3"/>
      <c r="G19" s="77"/>
      <c r="H19" s="77"/>
    </row>
    <row r="20" spans="2:8" ht="12.75">
      <c r="B20" s="3"/>
      <c r="C20" s="3"/>
      <c r="D20" s="3"/>
      <c r="E20" s="3"/>
      <c r="F20" s="3"/>
      <c r="G20" s="3"/>
      <c r="H20" s="3"/>
    </row>
    <row r="21" spans="2:8" ht="12.75">
      <c r="B21" s="3"/>
      <c r="C21" s="3"/>
      <c r="D21" s="3"/>
      <c r="E21" s="3"/>
      <c r="F21" s="3"/>
      <c r="G21" s="3"/>
      <c r="H21" s="3"/>
    </row>
    <row r="22" spans="3:8" ht="12.75">
      <c r="C22" s="3"/>
      <c r="D22" s="3"/>
      <c r="E22" s="3"/>
      <c r="F22" s="3"/>
      <c r="G22" s="3"/>
      <c r="H22" s="3"/>
    </row>
  </sheetData>
  <sheetProtection selectLockedCells="1" selectUnlockedCells="1"/>
  <mergeCells count="8">
    <mergeCell ref="G17:H17"/>
    <mergeCell ref="G19:H19"/>
    <mergeCell ref="G5:H5"/>
    <mergeCell ref="B4:H4"/>
    <mergeCell ref="G15:H15"/>
    <mergeCell ref="A7:A8"/>
    <mergeCell ref="B7:B8"/>
    <mergeCell ref="C7:I7"/>
  </mergeCells>
  <printOptions/>
  <pageMargins left="0.75" right="0.75" top="1" bottom="1" header="0.5118055555555555" footer="0.5118055555555555"/>
  <pageSetup horizontalDpi="300" verticalDpi="300" orientation="portrait" paperSize="9" scale="80" r:id="rId1"/>
  <colBreaks count="1" manualBreakCount="1">
    <brk id="9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11.421875" style="0" customWidth="1"/>
    <col min="4" max="4" width="10.57421875" style="0" customWidth="1"/>
    <col min="5" max="5" width="11.8515625" style="0" customWidth="1"/>
    <col min="6" max="6" width="10.8515625" style="0" customWidth="1"/>
    <col min="7" max="7" width="11.28125" style="0" customWidth="1"/>
    <col min="8" max="9" width="14.00390625" style="0" customWidth="1"/>
  </cols>
  <sheetData>
    <row r="2" spans="2:8" ht="15.75">
      <c r="B2" s="18" t="s">
        <v>35</v>
      </c>
      <c r="C2" s="18"/>
      <c r="D2" s="18"/>
      <c r="E2" s="18"/>
      <c r="F2" s="18"/>
      <c r="G2" s="18"/>
      <c r="H2" s="18"/>
    </row>
    <row r="3" spans="7:8" ht="12.75">
      <c r="G3" s="79" t="s">
        <v>29</v>
      </c>
      <c r="H3" s="80"/>
    </row>
    <row r="5" spans="1:9" s="7" customFormat="1" ht="20.25" customHeight="1">
      <c r="A5" s="87" t="s">
        <v>13</v>
      </c>
      <c r="B5" s="88" t="s">
        <v>0</v>
      </c>
      <c r="C5" s="84" t="s">
        <v>14</v>
      </c>
      <c r="D5" s="85"/>
      <c r="E5" s="85"/>
      <c r="F5" s="85"/>
      <c r="G5" s="85"/>
      <c r="H5" s="85"/>
      <c r="I5" s="86"/>
    </row>
    <row r="6" spans="1:9" s="7" customFormat="1" ht="30">
      <c r="A6" s="87"/>
      <c r="B6" s="89"/>
      <c r="C6" s="19" t="s">
        <v>25</v>
      </c>
      <c r="D6" s="19" t="s">
        <v>26</v>
      </c>
      <c r="E6" s="19" t="s">
        <v>7</v>
      </c>
      <c r="F6" s="19" t="s">
        <v>6</v>
      </c>
      <c r="G6" s="19" t="s">
        <v>5</v>
      </c>
      <c r="H6" s="20" t="s">
        <v>4</v>
      </c>
      <c r="I6" s="30" t="s">
        <v>28</v>
      </c>
    </row>
    <row r="7" spans="1:9" ht="23.25" customHeight="1">
      <c r="A7" s="31">
        <v>1</v>
      </c>
      <c r="B7" s="27" t="s">
        <v>15</v>
      </c>
      <c r="C7" s="21">
        <v>15</v>
      </c>
      <c r="D7" s="21">
        <v>18.7</v>
      </c>
      <c r="E7" s="21">
        <v>17.5</v>
      </c>
      <c r="F7" s="21">
        <v>14.5</v>
      </c>
      <c r="G7" s="21">
        <v>20</v>
      </c>
      <c r="H7" s="24">
        <f>AVERAGE(C7:G7)</f>
        <v>17.14</v>
      </c>
      <c r="I7" s="23">
        <f>ROUND(H7*$H$10,2)</f>
        <v>18.61</v>
      </c>
    </row>
    <row r="8" spans="1:9" ht="30.75" customHeight="1">
      <c r="A8" s="31">
        <v>2</v>
      </c>
      <c r="B8" s="28" t="s">
        <v>16</v>
      </c>
      <c r="C8" s="21">
        <v>14</v>
      </c>
      <c r="D8" s="21">
        <v>19.6</v>
      </c>
      <c r="E8" s="21">
        <v>19</v>
      </c>
      <c r="F8" s="21">
        <v>19.5</v>
      </c>
      <c r="G8" s="21">
        <v>20</v>
      </c>
      <c r="H8" s="24">
        <f>AVERAGE(C8:G8)</f>
        <v>18.419999999999998</v>
      </c>
      <c r="I8" s="23">
        <f>ROUND(H8*$H$10,2)</f>
        <v>20</v>
      </c>
    </row>
    <row r="9" spans="1:9" ht="24.75" customHeight="1">
      <c r="A9" s="31">
        <v>3</v>
      </c>
      <c r="B9" s="28" t="s">
        <v>17</v>
      </c>
      <c r="C9" s="21">
        <v>16</v>
      </c>
      <c r="D9" s="21">
        <v>18.7</v>
      </c>
      <c r="E9" s="21">
        <v>20</v>
      </c>
      <c r="F9" s="21">
        <v>17</v>
      </c>
      <c r="G9" s="21">
        <v>14</v>
      </c>
      <c r="H9" s="41">
        <f>AVERAGE(C9:G9)</f>
        <v>17.14</v>
      </c>
      <c r="I9" s="23">
        <f>ROUND(H9*$H$10,2)</f>
        <v>18.61</v>
      </c>
    </row>
    <row r="10" spans="1:8" ht="24" customHeight="1">
      <c r="A10" s="32"/>
      <c r="B10" s="26"/>
      <c r="C10" s="26"/>
      <c r="D10" s="26"/>
      <c r="E10" s="26"/>
      <c r="F10" s="26"/>
      <c r="G10" s="26"/>
      <c r="H10" s="29">
        <f>20/MAX(H7:H9)</f>
        <v>1.0857763300760044</v>
      </c>
    </row>
  </sheetData>
  <sheetProtection/>
  <mergeCells count="4">
    <mergeCell ref="G3:H3"/>
    <mergeCell ref="A5:A6"/>
    <mergeCell ref="B5:B6"/>
    <mergeCell ref="C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N55"/>
  <sheetViews>
    <sheetView tabSelected="1" zoomScale="70" zoomScaleNormal="70" zoomScaleSheetLayoutView="100" zoomScalePageLayoutView="0" workbookViewId="0" topLeftCell="A1">
      <selection activeCell="K19" sqref="K19"/>
    </sheetView>
  </sheetViews>
  <sheetFormatPr defaultColWidth="9.140625" defaultRowHeight="12.75"/>
  <cols>
    <col min="2" max="2" width="34.00390625" style="0" customWidth="1"/>
    <col min="3" max="3" width="16.28125" style="0" customWidth="1"/>
    <col min="4" max="4" width="19.7109375" style="0" customWidth="1"/>
    <col min="5" max="5" width="17.28125" style="0" customWidth="1"/>
    <col min="6" max="6" width="15.7109375" style="0" customWidth="1"/>
    <col min="7" max="7" width="14.00390625" style="0" customWidth="1"/>
    <col min="8" max="8" width="13.28125" style="0" customWidth="1"/>
    <col min="9" max="9" width="23.57421875" style="0" customWidth="1"/>
  </cols>
  <sheetData>
    <row r="1" ht="32.25" customHeight="1"/>
    <row r="2" spans="2:9" ht="20.25">
      <c r="B2" s="90" t="s">
        <v>36</v>
      </c>
      <c r="C2" s="90"/>
      <c r="D2" s="90"/>
      <c r="E2" s="90"/>
      <c r="F2" s="90"/>
      <c r="G2" s="90"/>
      <c r="H2" s="90"/>
      <c r="I2" s="90"/>
    </row>
    <row r="3" spans="2:9" ht="20.25">
      <c r="B3" s="17"/>
      <c r="C3" s="17"/>
      <c r="D3" s="17"/>
      <c r="E3" s="17"/>
      <c r="F3" s="17"/>
      <c r="G3" s="17"/>
      <c r="H3" s="17"/>
      <c r="I3" s="17"/>
    </row>
    <row r="4" spans="1:9" s="8" customFormat="1" ht="62.25" customHeight="1">
      <c r="A4" s="38" t="s">
        <v>37</v>
      </c>
      <c r="B4" s="51" t="s">
        <v>11</v>
      </c>
      <c r="C4" s="40" t="s">
        <v>33</v>
      </c>
      <c r="D4" s="40" t="s">
        <v>31</v>
      </c>
      <c r="E4" s="40" t="s">
        <v>32</v>
      </c>
      <c r="F4" s="40" t="s">
        <v>14</v>
      </c>
      <c r="G4" s="40" t="s">
        <v>12</v>
      </c>
      <c r="H4" s="50" t="s">
        <v>27</v>
      </c>
      <c r="I4" s="39"/>
    </row>
    <row r="5" spans="1:9" s="8" customFormat="1" ht="31.5" customHeight="1">
      <c r="A5" s="54">
        <v>1</v>
      </c>
      <c r="B5" s="52" t="s">
        <v>15</v>
      </c>
      <c r="C5" s="48">
        <f>Грамоты!P6</f>
        <v>7.04</v>
      </c>
      <c r="D5" s="34">
        <f>Презентация!I9</f>
        <v>24.86</v>
      </c>
      <c r="E5" s="34">
        <f>'Время реальных дел'!I9</f>
        <v>25.68</v>
      </c>
      <c r="F5" s="34">
        <f>'Закрытый конкурс'!I7</f>
        <v>18.61</v>
      </c>
      <c r="G5" s="35">
        <f>SUM(C5:F5)</f>
        <v>76.19</v>
      </c>
      <c r="H5" s="36">
        <f>ROUND(G5*$G$8,2)</f>
        <v>68.22</v>
      </c>
      <c r="I5" s="37"/>
    </row>
    <row r="6" spans="1:9" s="8" customFormat="1" ht="28.5" customHeight="1">
      <c r="A6" s="54">
        <v>2</v>
      </c>
      <c r="B6" s="53" t="s">
        <v>16</v>
      </c>
      <c r="C6" s="48">
        <f>Грамоты!P7</f>
        <v>14.7</v>
      </c>
      <c r="D6" s="34">
        <f>Презентация!I10</f>
        <v>30</v>
      </c>
      <c r="E6" s="34">
        <f>'Время реальных дел'!I10</f>
        <v>30</v>
      </c>
      <c r="F6" s="34">
        <f>'Закрытый конкурс'!I8</f>
        <v>20</v>
      </c>
      <c r="G6" s="35">
        <f>SUM(C6:F6)</f>
        <v>94.7</v>
      </c>
      <c r="H6" s="36">
        <f>ROUND(G6*$G$8,2)</f>
        <v>84.79</v>
      </c>
      <c r="I6" s="37"/>
    </row>
    <row r="7" spans="1:9" s="8" customFormat="1" ht="30.75" customHeight="1">
      <c r="A7" s="54">
        <v>3</v>
      </c>
      <c r="B7" s="53" t="s">
        <v>17</v>
      </c>
      <c r="C7" s="48">
        <f>Грамоты!P8</f>
        <v>40</v>
      </c>
      <c r="D7" s="34">
        <f>Презентация!I11</f>
        <v>24.59</v>
      </c>
      <c r="E7" s="34">
        <f>'Время реальных дел'!I11</f>
        <v>28.49</v>
      </c>
      <c r="F7" s="34">
        <f>'Закрытый конкурс'!I9</f>
        <v>18.61</v>
      </c>
      <c r="G7" s="57">
        <f>SUM(C7:F7)</f>
        <v>111.69</v>
      </c>
      <c r="H7" s="36">
        <f>ROUND(G7*$G$8,2)</f>
        <v>100</v>
      </c>
      <c r="I7" s="37" t="s">
        <v>10</v>
      </c>
    </row>
    <row r="8" spans="2:14" ht="27" customHeight="1" hidden="1">
      <c r="B8" s="5"/>
      <c r="C8" s="5"/>
      <c r="D8" s="5"/>
      <c r="E8" s="5"/>
      <c r="F8" s="5"/>
      <c r="G8" s="49">
        <f>100/MAX(G5:G7)</f>
        <v>0.8953353030710001</v>
      </c>
      <c r="H8" s="5"/>
      <c r="I8" s="5"/>
      <c r="J8" s="5"/>
      <c r="K8" s="5"/>
      <c r="L8" s="5"/>
      <c r="M8" s="5"/>
      <c r="N8" s="5"/>
    </row>
    <row r="9" spans="2:14" ht="27" customHeight="1">
      <c r="B9" s="5"/>
      <c r="C9" s="5"/>
      <c r="D9" s="5"/>
      <c r="E9" s="5"/>
      <c r="F9" s="5"/>
      <c r="G9" s="58"/>
      <c r="H9" s="5"/>
      <c r="I9" s="5"/>
      <c r="J9" s="5"/>
      <c r="K9" s="5"/>
      <c r="L9" s="5"/>
      <c r="M9" s="5"/>
      <c r="N9" s="5"/>
    </row>
    <row r="10" spans="2:1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>
      <c r="B11" s="5"/>
      <c r="C11" s="91" t="s">
        <v>38</v>
      </c>
      <c r="D11" s="91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2.75">
      <c r="B12" s="5"/>
      <c r="C12" s="5"/>
      <c r="D12" s="5"/>
      <c r="E12" s="55"/>
      <c r="F12" s="55"/>
      <c r="G12" s="55"/>
      <c r="H12" s="5"/>
      <c r="I12" s="5"/>
      <c r="J12" s="5"/>
      <c r="K12" s="5"/>
      <c r="L12" s="5"/>
      <c r="M12" s="5"/>
      <c r="N12" s="5"/>
    </row>
    <row r="13" spans="2:14" ht="20.25" customHeight="1">
      <c r="B13" s="5"/>
      <c r="C13" s="5"/>
      <c r="D13" s="5"/>
      <c r="E13" s="55"/>
      <c r="F13" s="55"/>
      <c r="G13" s="55"/>
      <c r="H13" s="5"/>
      <c r="I13" s="5"/>
      <c r="J13" s="5"/>
      <c r="K13" s="5"/>
      <c r="L13" s="5"/>
      <c r="M13" s="5"/>
      <c r="N13" s="5"/>
    </row>
    <row r="14" spans="2:14" ht="17.25" customHeight="1">
      <c r="B14" s="5"/>
      <c r="C14" s="5"/>
      <c r="D14" s="5"/>
      <c r="E14" s="56"/>
      <c r="F14" s="56"/>
      <c r="G14" s="56"/>
      <c r="H14" s="5"/>
      <c r="I14" s="5"/>
      <c r="J14" s="5"/>
      <c r="K14" s="5"/>
      <c r="L14" s="5"/>
      <c r="M14" s="5"/>
      <c r="N14" s="5"/>
    </row>
    <row r="15" spans="2:14" ht="19.5" customHeight="1">
      <c r="B15" s="5"/>
      <c r="C15" s="5"/>
      <c r="D15" s="5"/>
      <c r="E15" s="55"/>
      <c r="F15" s="55"/>
      <c r="G15" s="55"/>
      <c r="H15" s="5"/>
      <c r="I15" s="5"/>
      <c r="J15" s="5"/>
      <c r="K15" s="5"/>
      <c r="L15" s="5"/>
      <c r="M15" s="5"/>
      <c r="N15" s="5"/>
    </row>
    <row r="16" spans="2:14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.75">
      <c r="B17" s="5"/>
      <c r="C17" s="5"/>
      <c r="D17" s="5"/>
      <c r="E17" s="55"/>
      <c r="F17" s="55"/>
      <c r="G17" s="55"/>
      <c r="H17" s="5"/>
      <c r="I17" s="5"/>
      <c r="J17" s="5"/>
      <c r="K17" s="5"/>
      <c r="L17" s="5"/>
      <c r="M17" s="5"/>
      <c r="N17" s="5"/>
    </row>
    <row r="18" spans="2:14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</sheetData>
  <sheetProtection selectLockedCells="1" selectUnlockedCells="1"/>
  <mergeCells count="2">
    <mergeCell ref="B2:I2"/>
    <mergeCell ref="C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  <colBreaks count="2" manualBreakCount="2">
    <brk id="9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ЦВР2</cp:lastModifiedBy>
  <cp:lastPrinted>2019-04-25T09:56:02Z</cp:lastPrinted>
  <dcterms:created xsi:type="dcterms:W3CDTF">2016-04-11T12:14:10Z</dcterms:created>
  <dcterms:modified xsi:type="dcterms:W3CDTF">2019-04-30T01:55:41Z</dcterms:modified>
  <cp:category/>
  <cp:version/>
  <cp:contentType/>
  <cp:contentStatus/>
</cp:coreProperties>
</file>